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7400" windowHeight="12438" tabRatio="857" activeTab="0"/>
  </bookViews>
  <sheets>
    <sheet name="Зонова 4" sheetId="1" r:id="rId1"/>
    <sheet name="Зонова 6" sheetId="2" r:id="rId2"/>
    <sheet name="Зонова16" sheetId="3" r:id="rId3"/>
    <sheet name="Зонова 18" sheetId="4" r:id="rId4"/>
    <sheet name="Центральна 83" sheetId="5" r:id="rId5"/>
    <sheet name="Центральна 85" sheetId="6" r:id="rId6"/>
    <sheet name="Партизанська 91" sheetId="7" r:id="rId7"/>
    <sheet name="Партизанська 91а" sheetId="8" r:id="rId8"/>
    <sheet name="Партизанська 95" sheetId="9" r:id="rId9"/>
    <sheet name="Соборна 25" sheetId="10" r:id="rId10"/>
    <sheet name="Соборна 47" sheetId="11" r:id="rId11"/>
  </sheets>
  <definedNames>
    <definedName name="_xlnm.Print_Area" localSheetId="3">'Зонова 18'!$A$1:$K$25</definedName>
    <definedName name="_xlnm.Print_Area" localSheetId="0">'Зонова 4'!$A$1:$K$25</definedName>
    <definedName name="_xlnm.Print_Area" localSheetId="1">'Зонова 6'!$A$1:$K$25</definedName>
    <definedName name="_xlnm.Print_Area" localSheetId="6">'Партизанська 91'!$A$1:$K$25</definedName>
    <definedName name="_xlnm.Print_Area" localSheetId="7">'Партизанська 91а'!$A$1:$K$25</definedName>
    <definedName name="_xlnm.Print_Area" localSheetId="8">'Партизанська 95'!$A$1:$K$25</definedName>
    <definedName name="_xlnm.Print_Area" localSheetId="9">'Соборна 25'!$A$1:$K$25</definedName>
    <definedName name="_xlnm.Print_Area" localSheetId="10">'Соборна 47'!$A$1:$K$25</definedName>
    <definedName name="_xlnm.Print_Area" localSheetId="4">'Центральна 83'!$A$1:$K$25</definedName>
    <definedName name="_xlnm.Print_Area" localSheetId="5">'Центральна 85'!$A$1:$K$25</definedName>
  </definedNames>
  <calcPr calcMode="manual" fullCalcOnLoad="1" refMode="R1C1"/>
</workbook>
</file>

<file path=xl/sharedStrings.xml><?xml version="1.0" encoding="utf-8"?>
<sst xmlns="http://schemas.openxmlformats.org/spreadsheetml/2006/main" count="408" uniqueCount="51">
  <si>
    <t>Зонова</t>
  </si>
  <si>
    <t>Центральна</t>
  </si>
  <si>
    <t>Партизанська</t>
  </si>
  <si>
    <t>Соборна</t>
  </si>
  <si>
    <t>додаток 5</t>
  </si>
  <si>
    <t>№</t>
  </si>
  <si>
    <t>по вул.</t>
  </si>
  <si>
    <t>м.Покров, Дніпропетровська область</t>
  </si>
  <si>
    <t>Кошторис витрат на утримання будинку та прибудинкової території</t>
  </si>
  <si>
    <t>Назва статті витрат</t>
  </si>
  <si>
    <t>Вартість</t>
  </si>
  <si>
    <t>Обслуговування прибудинкової території в т.ч.:</t>
  </si>
  <si>
    <t xml:space="preserve"> - вивезення та утилізація  непобутового сміття, що утворюється від діяльності по утриманню будинків та прибудинкової території</t>
  </si>
  <si>
    <t xml:space="preserve"> - прибирання прибудинкової території</t>
  </si>
  <si>
    <t>Дератизація та дезінсекція</t>
  </si>
  <si>
    <t>Обслуговування внутрішньобудинкових систем (аварійна служба, перевірка ДВК та інше) крім внутрішньобудинкових систем електропостачання та газопостачання.</t>
  </si>
  <si>
    <t>Обслуговування ліфтів</t>
  </si>
  <si>
    <t>Оплата послуг щодо енергопостачання спільного майна багатоквартирного будинку</t>
  </si>
  <si>
    <t>Всього за кошторисом</t>
  </si>
  <si>
    <t>Винагорода управителю</t>
  </si>
  <si>
    <t>Склад послуг у винагороді управителю:
- технічний контроль стану будівель, організація та контроль виконання робіт з ремонту та обслуговування;
- технічний контроль стану внутрішньобудинкових мереж, організація та контроль виконання робіт з ремонту та обслуговування;
- ведення і збереження технічної та іншої встановленої законом та договором документацію будинку
- облік та обслуговування пільг та субсидій;
- абонентське обслуговування в тому числі прийом громадян та їх звернень;
- диспетчерське обслуговування аварійних служб;
- забезпечення захисту спільного майна багатоквартирного будинку від протиправних посягань та стягнення з осіб, винних у знищенні, пошкодженні або викраденні спільного майна, відшкодування завданих збитків;
- претензійно-позовна робота для відшкодування збитків, завданих спільному майну будинку</t>
  </si>
  <si>
    <t>Ціна послуги з управління, грн. за 1 кв.м</t>
  </si>
  <si>
    <t>Управитель</t>
  </si>
  <si>
    <t>Замовник</t>
  </si>
  <si>
    <t>Виконавчий комітет Покровської міської ради</t>
  </si>
  <si>
    <t>__________________   Колпакчі О.В.</t>
  </si>
  <si>
    <t xml:space="preserve">____________________________Чистяков О.Г. </t>
  </si>
  <si>
    <t>М.П.</t>
  </si>
  <si>
    <t>загальна</t>
  </si>
  <si>
    <t>нежитлова</t>
  </si>
  <si>
    <t>житлова</t>
  </si>
  <si>
    <t>Ціна на 1 кв.м. загальної площі без ліфта</t>
  </si>
  <si>
    <t>Ціна на 1 кв.м. загальної площі з ліфтом</t>
  </si>
  <si>
    <t xml:space="preserve"> * площа будинку за яку нараховується послуга складає (кв.м.) з ліфтом:</t>
  </si>
  <si>
    <t xml:space="preserve"> * площа будинку за яку нараховується послуга складає (кв.м.) без ліфту:</t>
  </si>
  <si>
    <t>91А</t>
  </si>
  <si>
    <t xml:space="preserve"> - вивезення та утилізація  непобутового сміття, що утворюється від діяльності по утриманню будинків та прибудинкової території, завезення підсипкового матеріалу, механічнезгортання снігу з внутрішньоквартальних доріг</t>
  </si>
  <si>
    <r>
      <t>до договору №__</t>
    </r>
    <r>
      <rPr>
        <u val="single"/>
        <sz val="11"/>
        <color indexed="8"/>
        <rFont val="Calibri"/>
        <family val="2"/>
      </rPr>
      <t>175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</si>
  <si>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rPr>
        <sz val="11"/>
        <rFont val="Times New Roman"/>
        <family val="1"/>
      </rPr>
      <t xml:space="preserve">Поточний ремонт </t>
    </r>
    <r>
      <rPr>
        <sz val="11"/>
        <color indexed="21"/>
        <rFont val="Times New Roman"/>
        <family val="1"/>
      </rPr>
      <t>конструктивних елементів будинку, внутрішньобудинкових систем водопостачання, водовідведення, зливової каналізації, електропостачання.</t>
    </r>
  </si>
  <si>
    <t>ТОВ «Універсал-Сервіс 94»</t>
  </si>
  <si>
    <r>
      <t>до договору №_</t>
    </r>
    <r>
      <rPr>
        <u val="single"/>
        <sz val="11"/>
        <color indexed="8"/>
        <rFont val="Calibri"/>
        <family val="2"/>
      </rPr>
      <t>163</t>
    </r>
    <r>
      <rPr>
        <sz val="11"/>
        <color indexed="8"/>
        <rFont val="Calibri"/>
        <family val="2"/>
      </rPr>
      <t>____ від 18.08.2021р.
про надання послуги з управління
багатоквартирним будинком</t>
    </r>
  </si>
  <si>
    <r>
      <t>до договору №__</t>
    </r>
    <r>
      <rPr>
        <u val="single"/>
        <sz val="11"/>
        <color indexed="8"/>
        <rFont val="Calibri"/>
        <family val="2"/>
      </rPr>
      <t>137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</si>
  <si>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t>до договору №__</t>
    </r>
    <r>
      <rPr>
        <u val="single"/>
        <sz val="11"/>
        <color indexed="8"/>
        <rFont val="Calibri"/>
        <family val="2"/>
      </rPr>
      <t>136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</si>
  <si>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t>до договору №__</t>
    </r>
    <r>
      <rPr>
        <u val="single"/>
        <sz val="11"/>
        <color indexed="8"/>
        <rFont val="Calibri"/>
        <family val="2"/>
      </rPr>
      <t>135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</si>
  <si>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t>до договору №__</t>
    </r>
    <r>
      <rPr>
        <u val="single"/>
        <sz val="11"/>
        <color indexed="8"/>
        <rFont val="Calibri"/>
        <family val="2"/>
      </rPr>
      <t>92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</si>
  <si>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t>до договору №__</t>
    </r>
    <r>
      <rPr>
        <u val="single"/>
        <sz val="11"/>
        <color indexed="8"/>
        <rFont val="Calibri"/>
        <family val="2"/>
      </rPr>
      <t>91</t>
    </r>
    <r>
      <rPr>
        <sz val="11"/>
        <color indexed="8"/>
        <rFont val="Calibri"/>
        <family val="2"/>
      </rPr>
      <t>___ від 18.08.2021р.
про надання послуги з управління
багатоквартирним будинком</t>
    </r>
  </si>
  <si>
    <r>
      <t xml:space="preserve">до договору № </t>
    </r>
    <r>
      <rPr>
        <u val="single"/>
        <sz val="11"/>
        <color indexed="8"/>
        <rFont val="Calibri"/>
        <family val="2"/>
      </rPr>
      <t>38</t>
    </r>
    <r>
      <rPr>
        <sz val="11"/>
        <color indexed="8"/>
        <rFont val="Calibri"/>
        <family val="2"/>
      </rPr>
      <t xml:space="preserve"> від 18.08.2021р.
про надання послуги з управління
багатоквартирним будинком</t>
    </r>
  </si>
  <si>
    <r>
      <t>до договору №_</t>
    </r>
    <r>
      <rPr>
        <u val="single"/>
        <sz val="11"/>
        <color indexed="8"/>
        <rFont val="Calibri"/>
        <family val="2"/>
      </rPr>
      <t>278</t>
    </r>
    <r>
      <rPr>
        <sz val="11"/>
        <color indexed="8"/>
        <rFont val="Calibri"/>
        <family val="2"/>
      </rPr>
      <t>____ від 18.08.2021р.
про надання послуги з управління
багатоквартирним будинком</t>
    </r>
  </si>
  <si>
    <r>
      <t xml:space="preserve">Поточний ремонт </t>
    </r>
    <r>
      <rPr>
        <sz val="10"/>
        <color indexed="21"/>
        <rFont val="Times New Roman"/>
        <family val="1"/>
      </rPr>
      <t>конструктивних елементів будинку, внутрішньобудинкових систем водопостачання, водовідведення, зливової каналізації, електропостачання.</t>
    </r>
  </si>
  <si>
    <r>
      <t>до договору №___</t>
    </r>
    <r>
      <rPr>
        <u val="single"/>
        <sz val="11"/>
        <color indexed="8"/>
        <rFont val="Calibri"/>
        <family val="2"/>
      </rPr>
      <t>34</t>
    </r>
    <r>
      <rPr>
        <sz val="11"/>
        <color indexed="8"/>
        <rFont val="Calibri"/>
        <family val="2"/>
      </rPr>
      <t>__ від 18.08.2021р.
про надання послуги з управління
багатоквартирним будинком</t>
    </r>
  </si>
  <si>
    <r>
      <t xml:space="preserve">до договору № </t>
    </r>
    <r>
      <rPr>
        <u val="single"/>
        <sz val="11"/>
        <color indexed="8"/>
        <rFont val="Calibri"/>
        <family val="2"/>
      </rPr>
      <t>33</t>
    </r>
    <r>
      <rPr>
        <sz val="11"/>
        <color indexed="8"/>
        <rFont val="Calibri"/>
        <family val="2"/>
      </rPr>
      <t xml:space="preserve"> від 18.08.2021р.
про надання послуги з управління
багатоквартирним будинком</t>
    </r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</si>
</sst>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0.0"/>
  </numFmts>
  <fonts count="45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Arimo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1"/>
      <name val="Times New Roman"/>
      <family val="1"/>
    </font>
    <font>
      <sz val="10"/>
      <color indexed="2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7" fillId="0" borderId="0" xfId="0" applyNumberFormat="1" applyFont="1" applyAlignment="1" applyProtection="1">
      <alignment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2" fontId="7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2" fontId="2" fillId="0" borderId="11" xfId="54" applyNumberFormat="1" applyFont="1" applyFill="1" applyBorder="1" applyAlignment="1">
      <alignment horizontal="right" vertical="center"/>
      <protection/>
    </xf>
    <xf numFmtId="2" fontId="2" fillId="0" borderId="11" xfId="54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workbookViewId="0" topLeftCell="A1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50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4</v>
      </c>
      <c r="H3" s="1" t="s">
        <v>6</v>
      </c>
      <c r="I3" s="37" t="s">
        <v>0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SUM(K8:K9)</f>
        <v>8880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1776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7104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355.20000000000005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3552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4729.5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710.4000000000001</v>
      </c>
    </row>
    <row r="14" spans="1:11" s="7" customFormat="1" ht="43.5" customHeight="1">
      <c r="A14" s="20">
        <v>6</v>
      </c>
      <c r="B14" s="42" t="s">
        <v>48</v>
      </c>
      <c r="C14" s="42"/>
      <c r="D14" s="42"/>
      <c r="E14" s="42"/>
      <c r="F14" s="42"/>
      <c r="G14" s="42"/>
      <c r="H14" s="42"/>
      <c r="I14" s="28">
        <v>2.4</v>
      </c>
      <c r="J14" s="28">
        <v>2.4</v>
      </c>
      <c r="K14" s="28">
        <f>I14*J20+J14*J21</f>
        <v>8524.8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SUM(K8:K14)</f>
        <v>26751.9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I16*J20+J16*J21</f>
        <v>2486.3999999999996</v>
      </c>
    </row>
    <row r="17" spans="1:11" s="7" customFormat="1" ht="224.2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I18*I20+J18*J21</f>
        <v>29238.299999999996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399</v>
      </c>
      <c r="J20" s="11">
        <f>H20+I20</f>
        <v>399</v>
      </c>
      <c r="K20" s="32">
        <f>J20+J21</f>
        <v>3552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9"/>
      <c r="I21" s="17">
        <v>3153</v>
      </c>
      <c r="J21" s="30">
        <f>H21+I21</f>
        <v>3153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G24:K24"/>
    <mergeCell ref="B14:H14"/>
    <mergeCell ref="B15:H15"/>
    <mergeCell ref="B18:H18"/>
    <mergeCell ref="B22:D22"/>
    <mergeCell ref="B16:H16"/>
    <mergeCell ref="B17:H17"/>
    <mergeCell ref="B23:D23"/>
    <mergeCell ref="G22:K22"/>
    <mergeCell ref="G23:K23"/>
    <mergeCell ref="B13:H13"/>
    <mergeCell ref="G4:K4"/>
    <mergeCell ref="B6:H6"/>
    <mergeCell ref="B7:H7"/>
    <mergeCell ref="B8:H8"/>
    <mergeCell ref="B9:H9"/>
    <mergeCell ref="B10:H10"/>
    <mergeCell ref="B11:H11"/>
    <mergeCell ref="A8:A9"/>
    <mergeCell ref="G1:K1"/>
    <mergeCell ref="F2:K2"/>
    <mergeCell ref="A5:K5"/>
    <mergeCell ref="B12:H12"/>
    <mergeCell ref="I3:K3"/>
  </mergeCells>
  <printOptions/>
  <pageMargins left="0.7" right="0.7" top="0.75" bottom="0.75" header="0.3" footer="0.3"/>
  <pageSetup horizontalDpi="600" verticalDpi="600" orientation="portrait" paperSize="9" scale="98" r:id="rId1"/>
  <ignoredErrors>
    <ignoredError sqref="K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40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25</v>
      </c>
      <c r="H3" s="1" t="s">
        <v>6</v>
      </c>
      <c r="I3" s="37" t="s">
        <v>3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SUM(K8:K9)</f>
        <v>20826.25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4165.25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I9*$K$20</f>
        <v>16661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I10*$K$20</f>
        <v>833.0500000000001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I11*$K$20</f>
        <v>8330.5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11163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I13*$K$20</f>
        <v>1666.1000000000001</v>
      </c>
    </row>
    <row r="14" spans="1:11" s="7" customFormat="1" ht="4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I14*$K$20</f>
        <v>19993.2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SUM(K7,K10:K14)</f>
        <v>62812.100000000006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5831.349999999999</v>
      </c>
    </row>
    <row r="17" spans="1:11" s="7" customFormat="1" ht="225.7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I18*J20+J18*J21</f>
        <v>68643.44999999998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>
        <v>33.5</v>
      </c>
      <c r="I20" s="17">
        <v>855</v>
      </c>
      <c r="J20" s="11">
        <v>888.5</v>
      </c>
      <c r="K20" s="9">
        <f>J20+J21</f>
        <v>8330.5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7442</v>
      </c>
      <c r="J21" s="22">
        <v>7442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6" r:id="rId1"/>
  <ignoredErrors>
    <ignoredError sqref="K15 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workbookViewId="0" topLeftCell="A1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37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47</v>
      </c>
      <c r="H3" s="1" t="s">
        <v>6</v>
      </c>
      <c r="I3" s="37" t="s">
        <v>3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SUM(K8:K9)</f>
        <v>13582.5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2716.5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I9*$K$20</f>
        <v>10866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I10*$K$20</f>
        <v>543.3000000000001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I11*$K$20</f>
        <v>5433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7231.5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I13*$K$20</f>
        <v>1086.6000000000001</v>
      </c>
    </row>
    <row r="14" spans="1:11" s="7" customFormat="1" ht="48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I14*$K$20</f>
        <v>13039.199999999999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SUM(K7,K10:K14)</f>
        <v>40916.1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3803.1</v>
      </c>
    </row>
    <row r="17" spans="1:11" s="7" customFormat="1" ht="217.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I18*J20+J18*J21</f>
        <v>44719.2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612</v>
      </c>
      <c r="J20" s="11">
        <v>612</v>
      </c>
      <c r="K20" s="32">
        <f>J20+J21</f>
        <v>5433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4821</v>
      </c>
      <c r="J21" s="30">
        <v>4821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32" header="0.3" footer="0.3"/>
  <pageSetup horizontalDpi="600" verticalDpi="600" orientation="portrait" paperSize="9" r:id="rId1"/>
  <ignoredErrors>
    <ignoredError sqref="K15:K16 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6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49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6</v>
      </c>
      <c r="H3" s="1" t="s">
        <v>6</v>
      </c>
      <c r="I3" s="37" t="s">
        <v>0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8702.5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I8*J20+J8*J21</f>
        <v>1740.5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6962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348.1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3481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4644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696.2</v>
      </c>
    </row>
    <row r="14" spans="1:11" s="7" customFormat="1" ht="44.25" customHeight="1">
      <c r="A14" s="20">
        <v>6</v>
      </c>
      <c r="B14" s="42" t="s">
        <v>48</v>
      </c>
      <c r="C14" s="42"/>
      <c r="D14" s="42"/>
      <c r="E14" s="42"/>
      <c r="F14" s="42"/>
      <c r="G14" s="42"/>
      <c r="H14" s="42"/>
      <c r="I14" s="28">
        <v>2.4</v>
      </c>
      <c r="J14" s="28">
        <v>2.4</v>
      </c>
      <c r="K14" s="28">
        <f>I14*J20+J14*J21</f>
        <v>8354.4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SUM(K8:K14)</f>
        <v>26226.199999999997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I16*J20+J16*J21</f>
        <v>2436.7</v>
      </c>
    </row>
    <row r="17" spans="1:11" s="7" customFormat="1" ht="224.2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K15+K16</f>
        <v>28662.899999999998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385</v>
      </c>
      <c r="J20" s="11">
        <v>385</v>
      </c>
      <c r="K20" s="32">
        <f>J20+J21</f>
        <v>3481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9"/>
      <c r="I21" s="17">
        <v>3096</v>
      </c>
      <c r="J21" s="30">
        <f>H21+I21</f>
        <v>3096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G1:K1"/>
    <mergeCell ref="F2:K2"/>
    <mergeCell ref="G4:K4"/>
    <mergeCell ref="I3:K3"/>
    <mergeCell ref="A5:K5"/>
    <mergeCell ref="B6:H6"/>
    <mergeCell ref="B7:H7"/>
    <mergeCell ref="A8:A9"/>
    <mergeCell ref="B8:H8"/>
    <mergeCell ref="B9:H9"/>
    <mergeCell ref="B14:H14"/>
    <mergeCell ref="B15:H15"/>
    <mergeCell ref="B16:H16"/>
    <mergeCell ref="B17:H17"/>
    <mergeCell ref="B10:H10"/>
    <mergeCell ref="B11:H11"/>
    <mergeCell ref="B12:H12"/>
    <mergeCell ref="B13:H13"/>
    <mergeCell ref="G24:K24"/>
    <mergeCell ref="B18:H18"/>
    <mergeCell ref="B22:D22"/>
    <mergeCell ref="G22:K22"/>
    <mergeCell ref="B23:D23"/>
    <mergeCell ref="G23:K2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J18" sqref="J18"/>
    </sheetView>
  </sheetViews>
  <sheetFormatPr defaultColWidth="9.140625" defaultRowHeight="15"/>
  <cols>
    <col min="1" max="1" width="4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47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16</v>
      </c>
      <c r="H3" s="1" t="s">
        <v>6</v>
      </c>
      <c r="I3" s="37" t="s">
        <v>0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8787.5</v>
      </c>
    </row>
    <row r="8" spans="1:11" s="7" customFormat="1" ht="51" customHeight="1">
      <c r="A8" s="33"/>
      <c r="B8" s="39" t="s">
        <v>36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1757.5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7030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351.50000000000006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3515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4686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703.0000000000001</v>
      </c>
    </row>
    <row r="14" spans="1:11" s="7" customFormat="1" ht="44.25" customHeight="1">
      <c r="A14" s="20">
        <v>6</v>
      </c>
      <c r="B14" s="42" t="s">
        <v>48</v>
      </c>
      <c r="C14" s="42"/>
      <c r="D14" s="42"/>
      <c r="E14" s="42"/>
      <c r="F14" s="42"/>
      <c r="G14" s="42"/>
      <c r="H14" s="42"/>
      <c r="I14" s="28">
        <v>2.4</v>
      </c>
      <c r="J14" s="28">
        <v>2.4</v>
      </c>
      <c r="K14" s="28">
        <f>I14*J20+J14*J21</f>
        <v>8436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K7+K10+K11+K12+K13+K14</f>
        <v>26479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2460.5</v>
      </c>
    </row>
    <row r="17" spans="1:11" s="7" customFormat="1" ht="204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K15+K16</f>
        <v>28939.5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391</v>
      </c>
      <c r="J20" s="11">
        <v>391</v>
      </c>
      <c r="K20" s="31">
        <f>J20+J21</f>
        <v>3515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9"/>
      <c r="I21" s="17">
        <v>3124</v>
      </c>
      <c r="J21" s="30">
        <f>SUM(H21:I21)</f>
        <v>3124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29.25" customHeight="1">
      <c r="B23" s="41" t="s">
        <v>39</v>
      </c>
      <c r="C23" s="41"/>
      <c r="D23" s="41"/>
      <c r="E23" s="23"/>
      <c r="F23" s="25"/>
      <c r="G23" s="43" t="s">
        <v>24</v>
      </c>
      <c r="H23" s="43"/>
      <c r="I23" s="43"/>
      <c r="J23" s="43"/>
      <c r="K23" s="43"/>
    </row>
    <row r="24" spans="2:11" ht="14.25">
      <c r="B24" s="41" t="s">
        <v>25</v>
      </c>
      <c r="C24" s="41"/>
      <c r="D24" s="41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5">
    <mergeCell ref="B14:H14"/>
    <mergeCell ref="B15:H15"/>
    <mergeCell ref="B24:D24"/>
    <mergeCell ref="G24:K24"/>
    <mergeCell ref="B18:H18"/>
    <mergeCell ref="B22:D22"/>
    <mergeCell ref="G22:K22"/>
    <mergeCell ref="B23:D23"/>
    <mergeCell ref="G23:K23"/>
    <mergeCell ref="B7:H7"/>
    <mergeCell ref="A8:A9"/>
    <mergeCell ref="B8:H8"/>
    <mergeCell ref="B9:H9"/>
    <mergeCell ref="B16:H16"/>
    <mergeCell ref="B17:H17"/>
    <mergeCell ref="B10:H10"/>
    <mergeCell ref="B11:H11"/>
    <mergeCell ref="B12:H12"/>
    <mergeCell ref="B13:H13"/>
    <mergeCell ref="A5:K5"/>
    <mergeCell ref="B6:H6"/>
    <mergeCell ref="G1:K1"/>
    <mergeCell ref="F2:K2"/>
    <mergeCell ref="G4:K4"/>
    <mergeCell ref="I3:K3"/>
  </mergeCells>
  <printOptions/>
  <pageMargins left="0.75" right="0.75" top="1" bottom="1" header="0.5" footer="0.5"/>
  <pageSetup horizontalDpi="600" verticalDpi="600" orientation="portrait" paperSize="9" scale="84" r:id="rId1"/>
  <ignoredErrors>
    <ignoredError sqref="K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3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46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18</v>
      </c>
      <c r="H3" s="1" t="s">
        <v>6</v>
      </c>
      <c r="I3" s="37" t="s">
        <v>0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8987.5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I8*J20+J8*J21</f>
        <v>1797.5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7190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359.5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3595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4794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719</v>
      </c>
    </row>
    <row r="14" spans="1:11" s="7" customFormat="1" ht="4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I14*J20+J14*J21</f>
        <v>8628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SUM(K8:K14)</f>
        <v>27083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2516.5</v>
      </c>
    </row>
    <row r="17" spans="1:11" s="7" customFormat="1" ht="220.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K15+K16</f>
        <v>29599.5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399</v>
      </c>
      <c r="J20" s="11">
        <f>SUM(H20:I20)</f>
        <v>399</v>
      </c>
      <c r="K20" s="9">
        <f>J20+J21</f>
        <v>3595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9"/>
      <c r="I21" s="17">
        <v>3196</v>
      </c>
      <c r="J21" s="22">
        <f>SUM(H21:I21)</f>
        <v>3196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2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45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83</v>
      </c>
      <c r="H3" s="1" t="s">
        <v>6</v>
      </c>
      <c r="I3" s="37" t="s">
        <v>1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8950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I8*J20+J8*J21</f>
        <v>1790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7160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358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3580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4777.5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716</v>
      </c>
    </row>
    <row r="14" spans="1:11" s="7" customFormat="1" ht="45.7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I14*J20+J14*J21</f>
        <v>8592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K7+K10+K11+K12+K13+K14</f>
        <v>26973.5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I16*J20+J16*J21</f>
        <v>2506</v>
      </c>
    </row>
    <row r="17" spans="1:11" s="7" customFormat="1" ht="22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K15+K16</f>
        <v>29479.5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395</v>
      </c>
      <c r="J20" s="11">
        <f>SUM(H20:I20)</f>
        <v>395</v>
      </c>
      <c r="K20" s="9">
        <f>J20+J21</f>
        <v>3580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9"/>
      <c r="I21" s="17">
        <v>3185</v>
      </c>
      <c r="J21" s="22">
        <f>SUM(H21:I21)</f>
        <v>3185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3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44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85</v>
      </c>
      <c r="H3" s="1" t="s">
        <v>6</v>
      </c>
      <c r="I3" s="37" t="s">
        <v>1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8950.5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I8*J20+J8*J21</f>
        <v>1790.1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7160.4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358.02000000000004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3580.2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4776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716.0400000000001</v>
      </c>
    </row>
    <row r="14" spans="1:11" s="7" customFormat="1" ht="4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I14*J20+J14*J21</f>
        <v>8592.48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K7+K10+K11+K12+K13+K14</f>
        <v>26973.24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2506.14</v>
      </c>
    </row>
    <row r="17" spans="1:11" s="7" customFormat="1" ht="222.7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K15+K16</f>
        <v>29479.38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>
        <v>37.2</v>
      </c>
      <c r="I20" s="17">
        <v>359</v>
      </c>
      <c r="J20" s="11">
        <f>H20+I20</f>
        <v>396.2</v>
      </c>
      <c r="K20" s="9">
        <f>J20+J21</f>
        <v>3580.2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3184</v>
      </c>
      <c r="J21" s="22">
        <f>SUM(H21:I21)</f>
        <v>3184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3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43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91</v>
      </c>
      <c r="H3" s="1" t="s">
        <v>6</v>
      </c>
      <c r="I3" s="37" t="s">
        <v>2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8745.75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I8*J20+J8*J21</f>
        <v>1749.15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I9*J20+J9*J21</f>
        <v>6996.6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I10*J20+J10*J21</f>
        <v>349.83000000000004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I11*J20+J11*J21</f>
        <v>3498.3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4669.5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I13*J20+J13*J21</f>
        <v>699.6600000000001</v>
      </c>
    </row>
    <row r="14" spans="1:11" s="7" customFormat="1" ht="46.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I14*J20+J14*J21</f>
        <v>8395.92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K7+K10+K11+K12+K13+K14</f>
        <v>26358.96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2448.81</v>
      </c>
    </row>
    <row r="17" spans="1:11" s="7" customFormat="1" ht="216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I18*J20+J18*J21</f>
        <v>28807.769999999997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>
        <v>62.3</v>
      </c>
      <c r="I20" s="17">
        <v>323</v>
      </c>
      <c r="J20" s="11">
        <v>385.3</v>
      </c>
      <c r="K20" s="9">
        <f>J20+J21</f>
        <v>3498.3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3113</v>
      </c>
      <c r="J21" s="22">
        <v>3113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42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 t="s">
        <v>35</v>
      </c>
      <c r="H3" s="1" t="s">
        <v>6</v>
      </c>
      <c r="I3" s="37" t="s">
        <v>2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K8+K9</f>
        <v>8630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1726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I9*$K$20</f>
        <v>6904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I10*$K$20</f>
        <v>345.20000000000005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I11*$K$20</f>
        <v>3452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4606.5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I13*$K$20</f>
        <v>690.4000000000001</v>
      </c>
    </row>
    <row r="14" spans="1:11" s="7" customFormat="1" ht="4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I14*$K$20</f>
        <v>8284.8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SUM(K7,K10:K14)</f>
        <v>26008.9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2416.3999999999996</v>
      </c>
    </row>
    <row r="17" spans="1:11" s="7" customFormat="1" ht="216.7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I18*J20+J18*J21</f>
        <v>28425.299999999996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381</v>
      </c>
      <c r="J20" s="11">
        <v>381</v>
      </c>
      <c r="K20" s="32">
        <f>J20+J21</f>
        <v>3452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3071</v>
      </c>
      <c r="J21" s="22">
        <f>SUM(H21:I21)</f>
        <v>3071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9" r:id="rId1"/>
  <ignoredErrors>
    <ignoredError sqref="K15 K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4">
      <selection activeCell="J18" sqref="J18"/>
    </sheetView>
  </sheetViews>
  <sheetFormatPr defaultColWidth="9.140625" defaultRowHeight="15"/>
  <cols>
    <col min="1" max="1" width="3.28125" style="0" customWidth="1"/>
    <col min="2" max="6" width="8.28125" style="0" customWidth="1"/>
    <col min="7" max="7" width="7.8515625" style="0" customWidth="1"/>
    <col min="8" max="8" width="8.28125" style="0" customWidth="1"/>
    <col min="9" max="9" width="8.421875" style="0" customWidth="1"/>
    <col min="10" max="10" width="8.8515625" style="0" customWidth="1"/>
    <col min="11" max="11" width="9.00390625" style="0" customWidth="1"/>
    <col min="12" max="12" width="12.140625" style="0" customWidth="1"/>
    <col min="13" max="13" width="12.7109375" style="0" customWidth="1"/>
    <col min="14" max="14" width="11.57421875" style="0" customWidth="1"/>
    <col min="15" max="15" width="12.140625" style="0" customWidth="1"/>
    <col min="16" max="16" width="10.8515625" style="0" customWidth="1"/>
    <col min="17" max="18" width="11.421875" style="0" customWidth="1"/>
  </cols>
  <sheetData>
    <row r="1" spans="7:11" ht="12" customHeight="1">
      <c r="G1" s="35" t="s">
        <v>4</v>
      </c>
      <c r="H1" s="35"/>
      <c r="I1" s="35"/>
      <c r="J1" s="35"/>
      <c r="K1" s="35"/>
    </row>
    <row r="2" spans="6:11" ht="49.5" customHeight="1">
      <c r="F2" s="36" t="s">
        <v>41</v>
      </c>
      <c r="G2" s="36"/>
      <c r="H2" s="36"/>
      <c r="I2" s="36"/>
      <c r="J2" s="36"/>
      <c r="K2" s="36"/>
    </row>
    <row r="3" spans="6:11" ht="13.5" customHeight="1">
      <c r="F3" s="2" t="s">
        <v>5</v>
      </c>
      <c r="G3" s="3">
        <v>95</v>
      </c>
      <c r="H3" s="1" t="s">
        <v>6</v>
      </c>
      <c r="I3" s="37" t="s">
        <v>2</v>
      </c>
      <c r="J3" s="37"/>
      <c r="K3" s="37"/>
    </row>
    <row r="4" spans="7:11" ht="14.25" customHeight="1">
      <c r="G4" s="36" t="s">
        <v>7</v>
      </c>
      <c r="H4" s="36"/>
      <c r="I4" s="36"/>
      <c r="J4" s="36"/>
      <c r="K4" s="36"/>
    </row>
    <row r="5" spans="1:18" ht="25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  <c r="M5" s="4"/>
      <c r="N5" s="4"/>
      <c r="O5" s="4"/>
      <c r="P5" s="4"/>
      <c r="Q5" s="4"/>
      <c r="R5" s="4"/>
    </row>
    <row r="6" spans="1:11" s="6" customFormat="1" ht="60.75" customHeight="1">
      <c r="A6" s="5" t="s">
        <v>5</v>
      </c>
      <c r="B6" s="40" t="s">
        <v>9</v>
      </c>
      <c r="C6" s="40"/>
      <c r="D6" s="40"/>
      <c r="E6" s="40"/>
      <c r="F6" s="40"/>
      <c r="G6" s="40"/>
      <c r="H6" s="40"/>
      <c r="I6" s="5" t="s">
        <v>31</v>
      </c>
      <c r="J6" s="5" t="s">
        <v>32</v>
      </c>
      <c r="K6" s="5" t="s">
        <v>10</v>
      </c>
    </row>
    <row r="7" spans="1:11" s="7" customFormat="1" ht="15" customHeight="1">
      <c r="A7" s="20">
        <v>1</v>
      </c>
      <c r="B7" s="39" t="s">
        <v>11</v>
      </c>
      <c r="C7" s="39"/>
      <c r="D7" s="39"/>
      <c r="E7" s="39"/>
      <c r="F7" s="39"/>
      <c r="G7" s="39"/>
      <c r="H7" s="39"/>
      <c r="I7" s="28">
        <f>SUM(I8:I9)</f>
        <v>2.5</v>
      </c>
      <c r="J7" s="28">
        <f>SUM(J8:J9)</f>
        <v>2.5</v>
      </c>
      <c r="K7" s="28">
        <f>SUM(K8:K9)</f>
        <v>13642.5</v>
      </c>
    </row>
    <row r="8" spans="1:11" s="7" customFormat="1" ht="30" customHeight="1">
      <c r="A8" s="33"/>
      <c r="B8" s="39" t="s">
        <v>12</v>
      </c>
      <c r="C8" s="39"/>
      <c r="D8" s="39"/>
      <c r="E8" s="39"/>
      <c r="F8" s="39"/>
      <c r="G8" s="39"/>
      <c r="H8" s="39"/>
      <c r="I8" s="28">
        <v>0.5</v>
      </c>
      <c r="J8" s="28">
        <v>0.5</v>
      </c>
      <c r="K8" s="28">
        <f>I8*$K$20</f>
        <v>2728.5</v>
      </c>
    </row>
    <row r="9" spans="1:11" s="7" customFormat="1" ht="15" customHeight="1">
      <c r="A9" s="34"/>
      <c r="B9" s="39" t="s">
        <v>13</v>
      </c>
      <c r="C9" s="39"/>
      <c r="D9" s="39"/>
      <c r="E9" s="39"/>
      <c r="F9" s="39"/>
      <c r="G9" s="39"/>
      <c r="H9" s="39"/>
      <c r="I9" s="28">
        <v>2</v>
      </c>
      <c r="J9" s="28">
        <v>2</v>
      </c>
      <c r="K9" s="28">
        <f>I9*$K$20</f>
        <v>10914</v>
      </c>
    </row>
    <row r="10" spans="1:11" s="7" customFormat="1" ht="15" customHeight="1">
      <c r="A10" s="20">
        <v>2</v>
      </c>
      <c r="B10" s="39" t="s">
        <v>14</v>
      </c>
      <c r="C10" s="39"/>
      <c r="D10" s="39"/>
      <c r="E10" s="39"/>
      <c r="F10" s="39"/>
      <c r="G10" s="39"/>
      <c r="H10" s="39"/>
      <c r="I10" s="28">
        <v>0.1</v>
      </c>
      <c r="J10" s="28">
        <v>0.1</v>
      </c>
      <c r="K10" s="28">
        <f>I10*$K$20</f>
        <v>545.7</v>
      </c>
    </row>
    <row r="11" spans="1:11" s="7" customFormat="1" ht="45.75" customHeight="1">
      <c r="A11" s="20">
        <v>3</v>
      </c>
      <c r="B11" s="39" t="s">
        <v>15</v>
      </c>
      <c r="C11" s="39"/>
      <c r="D11" s="39"/>
      <c r="E11" s="39"/>
      <c r="F11" s="39"/>
      <c r="G11" s="39"/>
      <c r="H11" s="39"/>
      <c r="I11" s="28">
        <v>1</v>
      </c>
      <c r="J11" s="28">
        <v>1</v>
      </c>
      <c r="K11" s="28">
        <f>I11*$K$20</f>
        <v>5457</v>
      </c>
    </row>
    <row r="12" spans="1:11" s="7" customFormat="1" ht="15" customHeight="1">
      <c r="A12" s="20">
        <v>4</v>
      </c>
      <c r="B12" s="39" t="s">
        <v>16</v>
      </c>
      <c r="C12" s="39"/>
      <c r="D12" s="39"/>
      <c r="E12" s="39"/>
      <c r="F12" s="39"/>
      <c r="G12" s="39"/>
      <c r="H12" s="39"/>
      <c r="I12" s="28"/>
      <c r="J12" s="28">
        <v>1.5</v>
      </c>
      <c r="K12" s="28">
        <f>J12*J21</f>
        <v>7267.5</v>
      </c>
    </row>
    <row r="13" spans="1:11" s="7" customFormat="1" ht="30.75" customHeight="1">
      <c r="A13" s="20">
        <v>5</v>
      </c>
      <c r="B13" s="39" t="s">
        <v>17</v>
      </c>
      <c r="C13" s="39"/>
      <c r="D13" s="39"/>
      <c r="E13" s="39"/>
      <c r="F13" s="39"/>
      <c r="G13" s="39"/>
      <c r="H13" s="39"/>
      <c r="I13" s="28">
        <v>0.2</v>
      </c>
      <c r="J13" s="28">
        <v>0.2</v>
      </c>
      <c r="K13" s="28">
        <f>I13*$K$20</f>
        <v>1091.4</v>
      </c>
    </row>
    <row r="14" spans="1:11" s="7" customFormat="1" ht="44.25" customHeight="1">
      <c r="A14" s="20">
        <v>6</v>
      </c>
      <c r="B14" s="44" t="s">
        <v>38</v>
      </c>
      <c r="C14" s="44"/>
      <c r="D14" s="44"/>
      <c r="E14" s="44"/>
      <c r="F14" s="44"/>
      <c r="G14" s="44"/>
      <c r="H14" s="44"/>
      <c r="I14" s="28">
        <v>2.4</v>
      </c>
      <c r="J14" s="28">
        <v>2.4</v>
      </c>
      <c r="K14" s="28">
        <f>I14*$K$20</f>
        <v>13096.8</v>
      </c>
    </row>
    <row r="15" spans="1:11" s="7" customFormat="1" ht="15" customHeight="1">
      <c r="A15" s="20">
        <v>7</v>
      </c>
      <c r="B15" s="39" t="s">
        <v>18</v>
      </c>
      <c r="C15" s="39"/>
      <c r="D15" s="39"/>
      <c r="E15" s="39"/>
      <c r="F15" s="39"/>
      <c r="G15" s="39"/>
      <c r="H15" s="39"/>
      <c r="I15" s="28">
        <f>SUM(I7,I10,I11,I12,I13,I14)</f>
        <v>6.2</v>
      </c>
      <c r="J15" s="28">
        <f>SUM(J7,J10,J11,J12,J13,J14)</f>
        <v>7.699999999999999</v>
      </c>
      <c r="K15" s="28">
        <f>SUM(K7,K10:K14)</f>
        <v>41100.9</v>
      </c>
    </row>
    <row r="16" spans="1:11" s="7" customFormat="1" ht="15" customHeight="1">
      <c r="A16" s="20">
        <v>8</v>
      </c>
      <c r="B16" s="39" t="s">
        <v>19</v>
      </c>
      <c r="C16" s="39"/>
      <c r="D16" s="39"/>
      <c r="E16" s="39"/>
      <c r="F16" s="39"/>
      <c r="G16" s="39"/>
      <c r="H16" s="39"/>
      <c r="I16" s="28">
        <v>0.7</v>
      </c>
      <c r="J16" s="28">
        <v>0.7</v>
      </c>
      <c r="K16" s="28">
        <f>I16*$K$20</f>
        <v>3819.8999999999996</v>
      </c>
    </row>
    <row r="17" spans="1:11" s="7" customFormat="1" ht="219.75" customHeight="1">
      <c r="A17" s="21"/>
      <c r="B17" s="39" t="s">
        <v>20</v>
      </c>
      <c r="C17" s="39"/>
      <c r="D17" s="39"/>
      <c r="E17" s="39"/>
      <c r="F17" s="39"/>
      <c r="G17" s="39"/>
      <c r="H17" s="39"/>
      <c r="I17" s="28"/>
      <c r="J17" s="28"/>
      <c r="K17" s="28"/>
    </row>
    <row r="18" spans="1:14" s="8" customFormat="1" ht="15" customHeight="1">
      <c r="A18" s="20">
        <v>9</v>
      </c>
      <c r="B18" s="39" t="s">
        <v>21</v>
      </c>
      <c r="C18" s="39"/>
      <c r="D18" s="39"/>
      <c r="E18" s="39"/>
      <c r="F18" s="39"/>
      <c r="G18" s="39"/>
      <c r="H18" s="39"/>
      <c r="I18" s="29">
        <f>SUM(I15,I16)</f>
        <v>6.9</v>
      </c>
      <c r="J18" s="29">
        <f>SUM(J15,J16)</f>
        <v>8.399999999999999</v>
      </c>
      <c r="K18" s="28">
        <f>I18*J20+J18*J21</f>
        <v>44920.799999999996</v>
      </c>
      <c r="L18" s="7"/>
      <c r="M18" s="7"/>
      <c r="N18" s="7"/>
    </row>
    <row r="19" spans="1:14" s="8" customFormat="1" ht="15" customHeight="1">
      <c r="A19" s="12"/>
      <c r="B19" s="13"/>
      <c r="C19" s="13"/>
      <c r="D19" s="13"/>
      <c r="E19" s="13"/>
      <c r="F19" s="13"/>
      <c r="G19" s="13"/>
      <c r="H19" s="14" t="s">
        <v>29</v>
      </c>
      <c r="I19" s="15" t="s">
        <v>30</v>
      </c>
      <c r="J19" s="18" t="s">
        <v>28</v>
      </c>
      <c r="K19" s="19"/>
      <c r="L19" s="7"/>
      <c r="M19" s="7"/>
      <c r="N19" s="7"/>
    </row>
    <row r="20" spans="2:24" s="10" customFormat="1" ht="15" customHeight="1">
      <c r="B20" s="16" t="s">
        <v>34</v>
      </c>
      <c r="C20" s="16"/>
      <c r="D20" s="16"/>
      <c r="E20" s="16"/>
      <c r="F20" s="16"/>
      <c r="G20" s="16"/>
      <c r="H20" s="17"/>
      <c r="I20" s="17">
        <v>612</v>
      </c>
      <c r="J20" s="11">
        <v>612</v>
      </c>
      <c r="K20" s="32">
        <f>J20+J21</f>
        <v>5457</v>
      </c>
      <c r="L20" s="9"/>
      <c r="M20" s="9"/>
      <c r="N20" s="9"/>
      <c r="O20" s="9"/>
      <c r="P20" s="9"/>
      <c r="Q20" s="9"/>
      <c r="R20" s="9"/>
      <c r="S20"/>
      <c r="T20"/>
      <c r="U20"/>
      <c r="V20"/>
      <c r="W20"/>
      <c r="X20"/>
    </row>
    <row r="21" spans="1:24" s="10" customFormat="1" ht="15" customHeight="1">
      <c r="A21"/>
      <c r="B21" s="16" t="s">
        <v>33</v>
      </c>
      <c r="C21"/>
      <c r="D21"/>
      <c r="E21"/>
      <c r="F21"/>
      <c r="G21" s="9"/>
      <c r="H21" s="17"/>
      <c r="I21" s="17">
        <v>4845</v>
      </c>
      <c r="J21" s="22">
        <v>4845</v>
      </c>
      <c r="K21" s="9"/>
      <c r="L21" s="9"/>
      <c r="M21" s="9"/>
      <c r="N21" s="9"/>
      <c r="O21" s="9"/>
      <c r="P21" s="9"/>
      <c r="Q21" s="9"/>
      <c r="R21" s="9"/>
      <c r="S21"/>
      <c r="T21"/>
      <c r="U21"/>
      <c r="V21"/>
      <c r="W21"/>
      <c r="X21"/>
    </row>
    <row r="22" spans="1:24" s="10" customFormat="1" ht="23.25" customHeight="1">
      <c r="A22"/>
      <c r="B22" s="41" t="s">
        <v>22</v>
      </c>
      <c r="C22" s="41"/>
      <c r="D22" s="41"/>
      <c r="E22" s="23"/>
      <c r="F22" s="24"/>
      <c r="G22" s="41" t="s">
        <v>23</v>
      </c>
      <c r="H22" s="41"/>
      <c r="I22" s="41"/>
      <c r="J22" s="41"/>
      <c r="K22" s="41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11" ht="14.25">
      <c r="B23" s="41" t="s">
        <v>39</v>
      </c>
      <c r="C23" s="41"/>
      <c r="D23" s="41"/>
      <c r="E23" s="23"/>
      <c r="F23" s="25"/>
      <c r="G23" s="41" t="s">
        <v>24</v>
      </c>
      <c r="H23" s="41"/>
      <c r="I23" s="41"/>
      <c r="J23" s="41"/>
      <c r="K23" s="41"/>
    </row>
    <row r="24" spans="2:11" ht="14.25">
      <c r="B24" s="27" t="s">
        <v>25</v>
      </c>
      <c r="C24" s="27"/>
      <c r="D24" s="27"/>
      <c r="E24" s="23"/>
      <c r="F24" s="25"/>
      <c r="G24" s="41" t="s">
        <v>26</v>
      </c>
      <c r="H24" s="41"/>
      <c r="I24" s="41"/>
      <c r="J24" s="41"/>
      <c r="K24" s="41"/>
    </row>
    <row r="25" spans="2:11" ht="14.25">
      <c r="B25" s="26" t="s">
        <v>27</v>
      </c>
      <c r="C25" s="25"/>
      <c r="D25" s="25"/>
      <c r="E25" s="25"/>
      <c r="F25" s="25"/>
      <c r="G25" s="25"/>
      <c r="H25" s="25"/>
      <c r="I25" s="23" t="s">
        <v>27</v>
      </c>
      <c r="J25" s="25"/>
      <c r="K25" s="25"/>
    </row>
  </sheetData>
  <sheetProtection/>
  <mergeCells count="24">
    <mergeCell ref="B23:D23"/>
    <mergeCell ref="G23:K23"/>
    <mergeCell ref="B8:H8"/>
    <mergeCell ref="B9:H9"/>
    <mergeCell ref="B10:H10"/>
    <mergeCell ref="B11:H11"/>
    <mergeCell ref="G24:K24"/>
    <mergeCell ref="B12:H12"/>
    <mergeCell ref="B13:H13"/>
    <mergeCell ref="B14:H14"/>
    <mergeCell ref="B15:H15"/>
    <mergeCell ref="B16:H16"/>
    <mergeCell ref="B17:H17"/>
    <mergeCell ref="B18:H18"/>
    <mergeCell ref="B22:D22"/>
    <mergeCell ref="G22:K22"/>
    <mergeCell ref="B7:H7"/>
    <mergeCell ref="A8:A9"/>
    <mergeCell ref="G1:K1"/>
    <mergeCell ref="F2:K2"/>
    <mergeCell ref="G4:K4"/>
    <mergeCell ref="A5:K5"/>
    <mergeCell ref="B6:H6"/>
    <mergeCell ref="I3:K3"/>
  </mergeCells>
  <printOptions/>
  <pageMargins left="0.7" right="0.7" top="0.75" bottom="0.75" header="0.3" footer="0.3"/>
  <pageSetup horizontalDpi="600" verticalDpi="600" orientation="portrait" paperSize="9" scale="99" r:id="rId1"/>
  <ignoredErrors>
    <ignoredError sqref="K15 K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Колпакчи</dc:creator>
  <cp:keywords/>
  <dc:description/>
  <cp:lastModifiedBy>Oleg Kolpakchi</cp:lastModifiedBy>
  <cp:lastPrinted>2022-01-05T10:30:09Z</cp:lastPrinted>
  <dcterms:created xsi:type="dcterms:W3CDTF">2018-07-26T08:21:01Z</dcterms:created>
  <dcterms:modified xsi:type="dcterms:W3CDTF">2024-01-15T11:12:03Z</dcterms:modified>
  <cp:category/>
  <cp:version/>
  <cp:contentType/>
  <cp:contentStatus/>
</cp:coreProperties>
</file>